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1900-МОСВ" sheetId="1" r:id="rId1"/>
    <sheet name="БЮДЖЕТ 2014" sheetId="2" r:id="rId2"/>
  </sheets>
  <definedNames/>
  <calcPr fullCalcOnLoad="1"/>
</workbook>
</file>

<file path=xl/sharedStrings.xml><?xml version="1.0" encoding="utf-8"?>
<sst xmlns="http://schemas.openxmlformats.org/spreadsheetml/2006/main" count="195" uniqueCount="92">
  <si>
    <t>Бюджет на Министерство на околната среда и водите за 2014 г. по програми</t>
  </si>
  <si>
    <t>№</t>
  </si>
  <si>
    <t xml:space="preserve">Сума </t>
  </si>
  <si>
    <t>ДВ брой: 109, от дата 20.12.2013 г. </t>
  </si>
  <si>
    <t>Закон за държавния бюджет на Република България за 2014 г.</t>
  </si>
  <si>
    <t>Чл. 18. (1) Приема бюджета на Министерството на околната среда и водите за 2014 г., както следва:</t>
  </si>
  <si>
    <t>Общо:</t>
  </si>
  <si>
    <t>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</si>
  <si>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политика/бюджетната програма</t>
  </si>
  <si>
    <t>Сума (хил. лв.)</t>
  </si>
  <si>
    <t>Разходи</t>
  </si>
  <si>
    <t>Политика в областта на управление на водите</t>
  </si>
  <si>
    <t>Политика в областта на управление на отпадъците и опазване на почвите</t>
  </si>
  <si>
    <t>Програма №</t>
  </si>
  <si>
    <t>Политика в областта на опазване на чистотата на атмосферния въздух</t>
  </si>
  <si>
    <t>Политика в областта на опазване на биологичното разнообразие</t>
  </si>
  <si>
    <t>Политика в областта на Националната система за мониторинг на околната среда и информационна обезпеченост</t>
  </si>
  <si>
    <t>Политика в областта на повишаване на екологичното съзнание и култура</t>
  </si>
  <si>
    <t>Политика в областта на предотвратяването и контрола на замърсяването и управление на химикалите</t>
  </si>
  <si>
    <t>Политика в областта на управление на дейностите по изменение на климата</t>
  </si>
  <si>
    <t>Бюджетна програма „Администрация“</t>
  </si>
  <si>
    <t>Всичко:</t>
  </si>
  <si>
    <t>Разпределение на ведомствените и администрираните разходи по програми за 2014 г.</t>
  </si>
  <si>
    <t>(лева)</t>
  </si>
  <si>
    <t>Разходи по програмата</t>
  </si>
  <si>
    <t>I.Общо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</si>
  <si>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</si>
  <si>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</si>
  <si>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</si>
  <si>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</si>
  <si>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II.Администрирани разходни параграфи по бюджета</t>
  </si>
  <si>
    <t>ІІІ.Общо разходи (I+II)</t>
  </si>
  <si>
    <t>Програма "Администрация"</t>
  </si>
  <si>
    <t>Ведомствени и администрирани разходи по бюджета за 2014 г.  - общо</t>
  </si>
  <si>
    <t>Разходи по програмите на Министерство на околната среда и водите - общо</t>
  </si>
  <si>
    <t>Наименование на областта на политика / бюджетната програма</t>
  </si>
  <si>
    <t>Сума
(в лева)</t>
  </si>
  <si>
    <t>1 Наименование на администриран разходен параграф (характер и/или нормативно основание за предоставянето/разходването на бюджетни средства), в т.ч. разшифровка на разходите по основни параграфи на ЕБК.</t>
  </si>
  <si>
    <t>2 Наименование на администриран разходен параграф (характер и/или нормативно основание за предоставянето/разходването на бюджетни средства), в т.ч. разшифровка на разходите по основни параграфи на ЕБК.</t>
  </si>
  <si>
    <t>3 …..</t>
  </si>
  <si>
    <t>"Оценка , управление и опазване на водите на Република България"</t>
  </si>
  <si>
    <t>"Интегрирана система за управление на отпадъците и опазване на почвите"</t>
  </si>
  <si>
    <t>"Намаляване на вредните емисии в атмосферата и подобряване качеството на атмосферния въздух"</t>
  </si>
  <si>
    <t xml:space="preserve"> "Съхраняване, укрепване и възстановяване на екосистеми, местообитания, видове и генетичните им ресурси"</t>
  </si>
  <si>
    <t>"Национална система за мониторинг на околната среда и информационна обезпеченост"</t>
  </si>
  <si>
    <t>"Информиране, участие на обществеността в процеса на вземане на решения и прилагане на механизмите за контрол"</t>
  </si>
  <si>
    <t xml:space="preserve"> "Оценка и управление на въздействието върху околната среда"</t>
  </si>
  <si>
    <t>"Управление на дейностите по изменение на климата"</t>
  </si>
  <si>
    <t>Приходи и доходи от собственост</t>
  </si>
  <si>
    <t>Държавни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</si>
  <si>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</si>
  <si>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</si>
  <si>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</si>
  <si>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</si>
  <si>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Други неданъчни приходи</t>
  </si>
  <si>
    <t xml:space="preserve">   Помощи и дарения</t>
  </si>
  <si>
    <t xml:space="preserve">   'Общо:</t>
  </si>
  <si>
    <t>Наименования на прихода</t>
  </si>
  <si>
    <t>Б Ю Д Ж Е Т</t>
  </si>
  <si>
    <t>НА МИНИСТЕРСТВО НА ОКОЛНАТА СРЕДА И ВОДИТЕ</t>
  </si>
  <si>
    <t>ЗА 2014 ГОДИНА</t>
  </si>
  <si>
    <t xml:space="preserve">                                                 П О К А З А Т Е Л И                                            СУМА</t>
  </si>
  <si>
    <t>І. ПРИХОДИ</t>
  </si>
  <si>
    <t xml:space="preserve">    Неданъчни приходи</t>
  </si>
  <si>
    <t xml:space="preserve">         Държавни такси</t>
  </si>
  <si>
    <t xml:space="preserve">         Приходи и доходи от собственост</t>
  </si>
  <si>
    <t xml:space="preserve">         Глоби, санкции и наказателни лихви</t>
  </si>
  <si>
    <t xml:space="preserve">         Други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</si>
  <si>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</si>
  <si>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</si>
  <si>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    в т.ч.</t>
  </si>
  <si>
    <t xml:space="preserve">        Разходи за персонал (§ 01, § 02 и § 05)</t>
  </si>
  <si>
    <t xml:space="preserve">    Капиталови разходи</t>
  </si>
  <si>
    <t xml:space="preserve">     Придобиване на дълготрайни активи и основен ремонт</t>
  </si>
  <si>
    <t>НАТУРАЛНИ ПОКАЗАТЕЛИ</t>
  </si>
  <si>
    <t xml:space="preserve">    Щатни бройки</t>
  </si>
  <si>
    <t xml:space="preserve">    Средногодишни щатни бройки</t>
  </si>
  <si>
    <t>ІІІ.ТРАНСФЕРИ (СУБСИДИИ, ВНОСКИ) - НЕТО</t>
  </si>
  <si>
    <t>ІІІ.А. ТРАНСФИРИ (СУБСИДИИ, ВНОСКИ) МЕЖДУ</t>
  </si>
  <si>
    <t>ЦЕНТРАЛНИЯ / РЕПУБЛИКАНСКИЯ БЮДЖЕТ И ДРУГИ</t>
  </si>
  <si>
    <t>БЮДЖЕТИ</t>
  </si>
  <si>
    <t xml:space="preserve">   Получени трансфери (субсидии/вноски) ЦБ (нето)</t>
  </si>
  <si>
    <t xml:space="preserve">    -  получени трансфери (субсидии/вноски) ЦБ </t>
  </si>
  <si>
    <t>ІІІ.Б. ТРАНСФЕРИ МЕЖДУ БЮДЖЕТНИ СМЕТКИ И</t>
  </si>
  <si>
    <t>ИЗВЪНБЮДЖЕТНИ ФОНДОВЕ / СМЕТКИ</t>
  </si>
  <si>
    <r>
      <t xml:space="preserve">   </t>
    </r>
    <r>
      <rPr>
        <b/>
        <sz val="12"/>
        <rFont val="Times New Roman"/>
        <family val="1"/>
      </rPr>
      <t>Трансфери (субсидии, вноски) между бюджетни сметки (нето)</t>
    </r>
  </si>
  <si>
    <t xml:space="preserve">   - предоставени трансфери (-)</t>
  </si>
  <si>
    <t xml:space="preserve">   Трансфери от / за държавни предприятия, включени в </t>
  </si>
  <si>
    <t xml:space="preserve">   консолидираната фискална програма (нето)</t>
  </si>
  <si>
    <t xml:space="preserve">   - получени трансфери (+)</t>
  </si>
  <si>
    <t>ІV.БЮДЖЕТНО САЛДО (+/-)  (І. - ІІ. + ІІІ.)</t>
  </si>
  <si>
    <t>V. ФИНАНСИРАНЕ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</si>
</sst>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</numFmts>
  <fonts count="50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0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1"/>
      <name val="Arial CYR"/>
      <family val="2"/>
    </font>
    <font>
      <sz val="11"/>
      <name val="Arial"/>
      <family val="2"/>
    </font>
    <font>
      <sz val="11"/>
      <color indexed="8"/>
      <name val="Arial CYR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 style="medium">
        <color rgb="FF000000"/>
      </bottom>
    </border>
    <border>
      <left>
        <color indexed="63"/>
      </left>
      <right style="thin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173" fontId="3" fillId="0" borderId="10" xfId="0" applyNumberFormat="1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left" vertical="center" wrapText="1" shrinkToFit="1"/>
    </xf>
    <xf numFmtId="173" fontId="4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wrapText="1"/>
    </xf>
    <xf numFmtId="3" fontId="0" fillId="0" borderId="0" xfId="0" applyNumberFormat="1" applyAlignment="1">
      <alignment horizontal="right" indent="1"/>
    </xf>
    <xf numFmtId="0" fontId="6" fillId="0" borderId="0" xfId="0" applyFont="1" applyFill="1" applyAlignment="1" applyProtection="1">
      <alignment vertical="top"/>
      <protection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3" fontId="2" fillId="33" borderId="0" xfId="0" applyNumberFormat="1" applyFont="1" applyFill="1" applyAlignment="1">
      <alignment wrapText="1"/>
    </xf>
    <xf numFmtId="0" fontId="7" fillId="0" borderId="0" xfId="0" applyFont="1" applyFill="1" applyBorder="1" applyAlignment="1" applyProtection="1">
      <alignment vertical="top"/>
      <protection/>
    </xf>
    <xf numFmtId="0" fontId="1" fillId="34" borderId="12" xfId="0" applyFont="1" applyFill="1" applyBorder="1" applyAlignment="1" applyProtection="1">
      <alignment horizontal="left" vertical="top" wrapText="1"/>
      <protection locked="0"/>
    </xf>
    <xf numFmtId="3" fontId="1" fillId="33" borderId="13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3" fontId="1" fillId="33" borderId="15" xfId="0" applyNumberFormat="1" applyFont="1" applyFill="1" applyBorder="1" applyAlignment="1">
      <alignment horizontal="center" wrapText="1"/>
    </xf>
    <xf numFmtId="3" fontId="1" fillId="33" borderId="14" xfId="0" applyNumberFormat="1" applyFont="1" applyFill="1" applyBorder="1" applyAlignment="1">
      <alignment vertical="top" wrapText="1"/>
    </xf>
    <xf numFmtId="3" fontId="1" fillId="33" borderId="15" xfId="0" applyNumberFormat="1" applyFont="1" applyFill="1" applyBorder="1" applyAlignment="1">
      <alignment horizontal="right" vertical="top" wrapText="1" indent="1"/>
    </xf>
    <xf numFmtId="3" fontId="5" fillId="33" borderId="14" xfId="0" applyNumberFormat="1" applyFont="1" applyFill="1" applyBorder="1" applyAlignment="1">
      <alignment vertical="top" wrapText="1"/>
    </xf>
    <xf numFmtId="3" fontId="2" fillId="33" borderId="15" xfId="0" applyNumberFormat="1" applyFont="1" applyFill="1" applyBorder="1" applyAlignment="1">
      <alignment horizontal="right" vertical="top" wrapText="1" indent="1"/>
    </xf>
    <xf numFmtId="3" fontId="2" fillId="33" borderId="14" xfId="0" applyNumberFormat="1" applyFont="1" applyFill="1" applyBorder="1" applyAlignment="1">
      <alignment vertical="top" wrapText="1"/>
    </xf>
    <xf numFmtId="3" fontId="2" fillId="34" borderId="15" xfId="0" applyNumberFormat="1" applyFont="1" applyFill="1" applyBorder="1" applyAlignment="1" applyProtection="1">
      <alignment horizontal="right" vertical="top" wrapText="1" indent="1"/>
      <protection locked="0"/>
    </xf>
    <xf numFmtId="3" fontId="2" fillId="34" borderId="14" xfId="0" applyNumberFormat="1" applyFont="1" applyFill="1" applyBorder="1" applyAlignment="1" applyProtection="1">
      <alignment horizontal="left" vertical="top" wrapText="1" indent="1"/>
      <protection locked="0"/>
    </xf>
    <xf numFmtId="3" fontId="5" fillId="33" borderId="14" xfId="0" applyNumberFormat="1" applyFont="1" applyFill="1" applyBorder="1" applyAlignment="1" applyProtection="1">
      <alignment horizontal="left" vertical="top" wrapText="1" indent="1"/>
      <protection/>
    </xf>
    <xf numFmtId="3" fontId="2" fillId="33" borderId="15" xfId="0" applyNumberFormat="1" applyFont="1" applyFill="1" applyBorder="1" applyAlignment="1" applyProtection="1">
      <alignment horizontal="right" vertical="top" wrapText="1" indent="1"/>
      <protection/>
    </xf>
    <xf numFmtId="3" fontId="1" fillId="33" borderId="16" xfId="0" applyNumberFormat="1" applyFont="1" applyFill="1" applyBorder="1" applyAlignment="1">
      <alignment vertical="top" wrapText="1"/>
    </xf>
    <xf numFmtId="3" fontId="1" fillId="33" borderId="17" xfId="0" applyNumberFormat="1" applyFont="1" applyFill="1" applyBorder="1" applyAlignment="1">
      <alignment horizontal="right" vertical="top" wrapText="1" indent="1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3" fontId="1" fillId="0" borderId="13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top" wrapText="1" indent="1"/>
    </xf>
    <xf numFmtId="3" fontId="5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right" vertical="top" wrapText="1" indent="1"/>
    </xf>
    <xf numFmtId="3" fontId="2" fillId="0" borderId="14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 applyProtection="1">
      <alignment horizontal="left" vertical="top" wrapText="1" indent="1"/>
      <protection/>
    </xf>
    <xf numFmtId="3" fontId="1" fillId="0" borderId="16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horizontal="right" vertical="top" wrapText="1" indent="1"/>
    </xf>
    <xf numFmtId="3" fontId="2" fillId="35" borderId="14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10" fillId="0" borderId="18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 indent="1"/>
      <protection/>
    </xf>
    <xf numFmtId="0" fontId="13" fillId="0" borderId="18" xfId="0" applyNumberFormat="1" applyFont="1" applyFill="1" applyBorder="1" applyAlignment="1" applyProtection="1">
      <alignment horizontal="left" vertical="top" wrapText="1" indent="1"/>
      <protection/>
    </xf>
    <xf numFmtId="0" fontId="2" fillId="0" borderId="18" xfId="0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vertical="top"/>
      <protection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20" xfId="0" applyFont="1" applyBorder="1" applyAlignment="1">
      <alignment/>
    </xf>
    <xf numFmtId="0" fontId="15" fillId="0" borderId="20" xfId="0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2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20" xfId="0" applyNumberFormat="1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 quotePrefix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vertical="top"/>
      <protection/>
    </xf>
    <xf numFmtId="3" fontId="12" fillId="0" borderId="15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3" fontId="13" fillId="0" borderId="15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 quotePrefix="1">
      <alignment horizontal="center" vertical="top"/>
      <protection/>
    </xf>
    <xf numFmtId="3" fontId="13" fillId="33" borderId="15" xfId="0" applyNumberFormat="1" applyFont="1" applyFill="1" applyBorder="1" applyAlignment="1" applyProtection="1">
      <alignment vertical="top"/>
      <protection locked="0"/>
    </xf>
    <xf numFmtId="3" fontId="13" fillId="33" borderId="15" xfId="0" applyNumberFormat="1" applyFont="1" applyFill="1" applyBorder="1" applyAlignment="1" applyProtection="1">
      <alignment vertical="top"/>
      <protection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9" fillId="0" borderId="22" xfId="0" applyNumberFormat="1" applyFont="1" applyFill="1" applyBorder="1" applyAlignment="1" applyProtection="1" quotePrefix="1">
      <alignment horizontal="left" vertical="top" wrapText="1"/>
      <protection/>
    </xf>
    <xf numFmtId="3" fontId="9" fillId="0" borderId="17" xfId="0" applyNumberFormat="1" applyFont="1" applyFill="1" applyBorder="1" applyAlignment="1" applyProtection="1">
      <alignment vertical="top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right" wrapText="1" indent="1"/>
    </xf>
    <xf numFmtId="0" fontId="2" fillId="0" borderId="28" xfId="0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right" wrapText="1" indent="1"/>
    </xf>
    <xf numFmtId="0" fontId="1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3" fontId="1" fillId="36" borderId="31" xfId="0" applyNumberFormat="1" applyFont="1" applyFill="1" applyBorder="1" applyAlignment="1" applyProtection="1">
      <alignment horizontal="right" wrapText="1" indent="1"/>
      <protection locked="0"/>
    </xf>
    <xf numFmtId="0" fontId="1" fillId="37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3" fontId="15" fillId="0" borderId="2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33" borderId="2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M242"/>
  <sheetViews>
    <sheetView zoomScale="85" zoomScaleNormal="85" zoomScalePageLayoutView="0" workbookViewId="0" topLeftCell="A1">
      <selection activeCell="F14" sqref="F14"/>
    </sheetView>
  </sheetViews>
  <sheetFormatPr defaultColWidth="9.140625" defaultRowHeight="12.75"/>
  <cols>
    <col min="1" max="1" width="18.57421875" style="0" customWidth="1"/>
    <col min="2" max="2" width="81.7109375" style="0" customWidth="1"/>
    <col min="3" max="3" width="16.57421875" style="1" customWidth="1"/>
    <col min="4" max="4" width="13.57421875" style="0" customWidth="1"/>
    <col min="5" max="5" width="4.7109375" style="0" customWidth="1"/>
    <col min="7" max="7" width="57.00390625" style="0" customWidth="1"/>
  </cols>
  <sheetData>
    <row r="1" spans="1:3" ht="24" customHeight="1">
      <c r="A1" s="97" t="s">
        <v>0</v>
      </c>
      <c r="B1" s="97"/>
      <c r="C1" s="97"/>
    </row>
    <row r="2" spans="1:3" ht="14.25">
      <c r="A2" s="2"/>
      <c r="B2" s="2"/>
      <c r="C2" s="3"/>
    </row>
    <row r="3" spans="1:247" ht="13.5" thickBot="1">
      <c r="A3" s="22"/>
      <c r="B3" s="51"/>
      <c r="C3" s="52"/>
      <c r="D3" s="5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</row>
    <row r="4" spans="1:246" s="55" customFormat="1" ht="29.25" thickBot="1">
      <c r="A4" s="73" t="s">
        <v>1</v>
      </c>
      <c r="B4" s="74" t="s">
        <v>57</v>
      </c>
      <c r="C4" s="88" t="s">
        <v>36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</row>
    <row r="5" spans="1:246" s="55" customFormat="1" ht="14.25">
      <c r="A5" s="75"/>
      <c r="B5" s="56"/>
      <c r="C5" s="76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</row>
    <row r="6" spans="1:246" s="55" customFormat="1" ht="15">
      <c r="A6" s="77">
        <v>1</v>
      </c>
      <c r="B6" s="57" t="s">
        <v>48</v>
      </c>
      <c r="C6" s="78">
        <v>1783000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</row>
    <row r="7" spans="1:246" s="55" customFormat="1" ht="15">
      <c r="A7" s="79">
        <v>2</v>
      </c>
      <c r="B7" s="58" t="s">
        <v>49</v>
      </c>
      <c r="C7" s="80">
        <v>3100000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</row>
    <row r="8" spans="1:246" s="55" customFormat="1" ht="15">
      <c r="A8" s="79">
        <v>3</v>
      </c>
      <c r="B8" s="58" t="s">
        <v>50</v>
      </c>
      <c r="C8" s="80">
        <v>1047000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</row>
    <row r="9" spans="1:246" s="55" customFormat="1" ht="15">
      <c r="A9" s="79">
        <v>4</v>
      </c>
      <c r="B9" s="58" t="s">
        <v>54</v>
      </c>
      <c r="C9" s="80">
        <v>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</row>
    <row r="10" spans="1:246" s="55" customFormat="1" ht="15">
      <c r="A10" s="79">
        <v>5</v>
      </c>
      <c r="B10" s="58" t="s">
        <v>51</v>
      </c>
      <c r="C10" s="80">
        <v>-820000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</row>
    <row r="11" spans="1:246" s="55" customFormat="1" ht="15">
      <c r="A11" s="79">
        <v>6</v>
      </c>
      <c r="B11" s="58" t="s">
        <v>52</v>
      </c>
      <c r="C11" s="81"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</row>
    <row r="12" spans="1:246" s="55" customFormat="1" ht="15">
      <c r="A12" s="79">
        <v>7</v>
      </c>
      <c r="B12" s="58" t="s">
        <v>53</v>
      </c>
      <c r="C12" s="80">
        <v>3890000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</row>
    <row r="13" spans="1:246" s="55" customFormat="1" ht="15">
      <c r="A13" s="82">
        <v>8</v>
      </c>
      <c r="B13" s="59" t="s">
        <v>55</v>
      </c>
      <c r="C13" s="78">
        <v>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</row>
    <row r="14" spans="1:246" s="55" customFormat="1" ht="15.75" thickBot="1">
      <c r="A14" s="83"/>
      <c r="B14" s="84" t="s">
        <v>56</v>
      </c>
      <c r="C14" s="85">
        <f>SUM(C6:C13)</f>
        <v>9000000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</row>
    <row r="15" spans="1:3" ht="14.25" customHeight="1">
      <c r="A15" s="4"/>
      <c r="B15" s="4"/>
      <c r="C15" s="5"/>
    </row>
    <row r="16" spans="1:3" ht="14.25">
      <c r="A16" s="98" t="s">
        <v>10</v>
      </c>
      <c r="B16" s="98"/>
      <c r="C16" s="98"/>
    </row>
    <row r="17" spans="1:3" ht="15.75" thickBot="1">
      <c r="A17" s="4"/>
      <c r="B17" s="4"/>
      <c r="C17" s="3"/>
    </row>
    <row r="18" spans="1:3" ht="29.25" thickBot="1">
      <c r="A18" s="86" t="s">
        <v>13</v>
      </c>
      <c r="B18" s="87" t="s">
        <v>35</v>
      </c>
      <c r="C18" s="88" t="s">
        <v>36</v>
      </c>
    </row>
    <row r="19" spans="1:4" ht="14.25">
      <c r="A19" s="89"/>
      <c r="B19" s="12" t="str">
        <f>+G27</f>
        <v>Политика в областта на управление на водите</v>
      </c>
      <c r="C19" s="90">
        <f>+C20</f>
        <v>7459300</v>
      </c>
      <c r="D19" s="13">
        <f>+C19-H27*1000</f>
        <v>0</v>
      </c>
    </row>
    <row r="20" spans="1:3" ht="15">
      <c r="A20" s="91">
        <v>1</v>
      </c>
      <c r="B20" s="14" t="str">
        <f>+B40</f>
        <v>"Оценка , управление и опазване на водите на Република България"</v>
      </c>
      <c r="C20" s="92">
        <f>+C59</f>
        <v>7459300</v>
      </c>
    </row>
    <row r="21" spans="1:6" ht="15">
      <c r="A21" s="91"/>
      <c r="B21" s="12" t="str">
        <f>+G28</f>
        <v>Политика в областта на управление на отпадъците и опазване на почвите</v>
      </c>
      <c r="C21" s="90">
        <f>+C22</f>
        <v>2354300</v>
      </c>
      <c r="D21" s="13">
        <f>+C21-H28*1000</f>
        <v>0</v>
      </c>
      <c r="F21" t="s">
        <v>3</v>
      </c>
    </row>
    <row r="22" spans="1:6" ht="15">
      <c r="A22" s="91">
        <v>2</v>
      </c>
      <c r="B22" s="14" t="str">
        <f>+B61</f>
        <v>"Интегрирана система за управление на отпадъците и опазване на почвите"</v>
      </c>
      <c r="C22" s="92">
        <f>+C80</f>
        <v>2354300</v>
      </c>
      <c r="F22" t="s">
        <v>4</v>
      </c>
    </row>
    <row r="23" spans="1:4" ht="15">
      <c r="A23" s="91"/>
      <c r="B23" s="12" t="str">
        <f>+G29</f>
        <v>Политика в областта на опазване на чистотата на атмосферния въздух</v>
      </c>
      <c r="C23" s="90">
        <f>+C24</f>
        <v>1293500</v>
      </c>
      <c r="D23" s="13">
        <f>+C23-H29*1000</f>
        <v>0</v>
      </c>
    </row>
    <row r="24" spans="1:6" ht="30">
      <c r="A24" s="91">
        <v>3</v>
      </c>
      <c r="B24" s="14" t="str">
        <f>+B82</f>
        <v>"Намаляване на вредните емисии в атмосферата и подобряване качеството на атмосферния въздух"</v>
      </c>
      <c r="C24" s="92">
        <f>+C101</f>
        <v>1293500</v>
      </c>
      <c r="F24" t="s">
        <v>5</v>
      </c>
    </row>
    <row r="25" spans="1:6" ht="15">
      <c r="A25" s="91"/>
      <c r="B25" s="12" t="str">
        <f>+G30</f>
        <v>Политика в областта на опазване на биологичното разнообразие</v>
      </c>
      <c r="C25" s="90">
        <f>+C26</f>
        <v>6153700</v>
      </c>
      <c r="D25" s="13">
        <f>+C25-H30*1000</f>
        <v>0</v>
      </c>
      <c r="F25" t="s">
        <v>7</v>
      </c>
    </row>
    <row r="26" spans="1:8" ht="30">
      <c r="A26" s="91">
        <v>4</v>
      </c>
      <c r="B26" s="14" t="str">
        <f>+B103</f>
        <v> "Съхраняване, укрепване и възстановяване на екосистеми, местообитания, видове и генетичните им ресурси"</v>
      </c>
      <c r="C26" s="92">
        <f>+C122</f>
        <v>6153700</v>
      </c>
      <c r="F26" s="6" t="s">
        <v>1</v>
      </c>
      <c r="G26" s="7" t="s">
        <v>8</v>
      </c>
      <c r="H26" s="8" t="s">
        <v>9</v>
      </c>
    </row>
    <row r="27" spans="1:8" ht="14.25" customHeight="1">
      <c r="A27" s="91"/>
      <c r="B27" s="12" t="str">
        <f>+G31</f>
        <v>Политика в областта на Националната система за мониторинг на околната среда и информационна обезпеченост</v>
      </c>
      <c r="C27" s="90">
        <f>+C28</f>
        <v>8970200</v>
      </c>
      <c r="D27" s="13">
        <f>+C27-H31*1000</f>
        <v>0</v>
      </c>
      <c r="F27" s="9">
        <v>1</v>
      </c>
      <c r="G27" s="10" t="s">
        <v>11</v>
      </c>
      <c r="H27" s="11">
        <v>7459.3</v>
      </c>
    </row>
    <row r="28" spans="1:8" ht="30">
      <c r="A28" s="91">
        <v>5</v>
      </c>
      <c r="B28" s="14" t="str">
        <f>+B124</f>
        <v>"Национална система за мониторинг на околната среда и информационна обезпеченост"</v>
      </c>
      <c r="C28" s="92">
        <f>+C143</f>
        <v>8970200</v>
      </c>
      <c r="F28" s="9">
        <v>2</v>
      </c>
      <c r="G28" s="10" t="s">
        <v>12</v>
      </c>
      <c r="H28" s="11">
        <v>2354.3</v>
      </c>
    </row>
    <row r="29" spans="1:8" ht="25.5">
      <c r="A29" s="91"/>
      <c r="B29" s="12" t="str">
        <f>+G32</f>
        <v>Политика в областта на повишаване на екологичното съзнание и култура</v>
      </c>
      <c r="C29" s="90">
        <f>+C30</f>
        <v>1099500</v>
      </c>
      <c r="D29" s="13">
        <f>+C29-H32*1000</f>
        <v>0</v>
      </c>
      <c r="F29" s="9">
        <v>3</v>
      </c>
      <c r="G29" s="10" t="s">
        <v>14</v>
      </c>
      <c r="H29" s="11">
        <v>1293.5</v>
      </c>
    </row>
    <row r="30" spans="1:8" ht="30">
      <c r="A30" s="91">
        <v>6</v>
      </c>
      <c r="B30" s="14" t="str">
        <f>+B145</f>
        <v>"Информиране, участие на обществеността в процеса на вземане на решения и прилагане на механизмите за контрол"</v>
      </c>
      <c r="C30" s="92">
        <f>+C164</f>
        <v>1099500</v>
      </c>
      <c r="F30" s="9">
        <v>4</v>
      </c>
      <c r="G30" s="10" t="s">
        <v>15</v>
      </c>
      <c r="H30" s="11">
        <v>6153.7</v>
      </c>
    </row>
    <row r="31" spans="1:8" ht="28.5">
      <c r="A31" s="91"/>
      <c r="B31" s="12" t="str">
        <f>+G33</f>
        <v>Политика в областта на предотвратяването и контрола на замърсяването и управление на химикалите</v>
      </c>
      <c r="C31" s="90">
        <f>+C32</f>
        <v>3037400</v>
      </c>
      <c r="D31" s="13">
        <f>+C31-H33*1000</f>
        <v>0</v>
      </c>
      <c r="F31" s="9">
        <v>5</v>
      </c>
      <c r="G31" s="10" t="s">
        <v>16</v>
      </c>
      <c r="H31" s="11">
        <v>8970.2</v>
      </c>
    </row>
    <row r="32" spans="1:8" ht="25.5">
      <c r="A32" s="91">
        <v>7</v>
      </c>
      <c r="B32" s="14" t="str">
        <f>+B166</f>
        <v> "Оценка и управление на въздействието върху околната среда"</v>
      </c>
      <c r="C32" s="92">
        <f>+C185</f>
        <v>3037400</v>
      </c>
      <c r="F32" s="9">
        <v>6</v>
      </c>
      <c r="G32" s="10" t="s">
        <v>17</v>
      </c>
      <c r="H32" s="11">
        <v>1099.5</v>
      </c>
    </row>
    <row r="33" spans="1:8" ht="25.5">
      <c r="A33" s="91"/>
      <c r="B33" s="12" t="str">
        <f>+G34</f>
        <v>Политика в областта на управление на дейностите по изменение на климата</v>
      </c>
      <c r="C33" s="90">
        <f>+C34</f>
        <v>530700</v>
      </c>
      <c r="D33" s="13">
        <f>+C33-H34*1000</f>
        <v>0</v>
      </c>
      <c r="F33" s="9">
        <v>7</v>
      </c>
      <c r="G33" s="10" t="s">
        <v>18</v>
      </c>
      <c r="H33" s="11">
        <v>3037.4</v>
      </c>
    </row>
    <row r="34" spans="1:8" ht="25.5">
      <c r="A34" s="91">
        <v>8</v>
      </c>
      <c r="B34" s="14" t="str">
        <f>+B187</f>
        <v>"Управление на дейностите по изменение на климата"</v>
      </c>
      <c r="C34" s="92">
        <f>+C206</f>
        <v>530700</v>
      </c>
      <c r="F34" s="9">
        <v>8</v>
      </c>
      <c r="G34" s="10" t="s">
        <v>19</v>
      </c>
      <c r="H34" s="11">
        <v>530.7</v>
      </c>
    </row>
    <row r="35" spans="1:8" ht="14.25">
      <c r="A35" s="93">
        <v>9</v>
      </c>
      <c r="B35" s="12" t="str">
        <f>+B208</f>
        <v>Програма "Администрация"</v>
      </c>
      <c r="C35" s="90">
        <f>+C227</f>
        <v>13055700</v>
      </c>
      <c r="D35" s="13">
        <f>+C35-H35*1000</f>
        <v>0</v>
      </c>
      <c r="F35" s="9">
        <v>9</v>
      </c>
      <c r="G35" s="10" t="s">
        <v>20</v>
      </c>
      <c r="H35" s="11">
        <v>13055.7</v>
      </c>
    </row>
    <row r="36" spans="1:8" ht="15.75" thickBot="1">
      <c r="A36" s="94"/>
      <c r="B36" s="95" t="s">
        <v>6</v>
      </c>
      <c r="C36" s="96">
        <f>+C35+C33+C31+C29+C27+C25+C23+C21+C19</f>
        <v>43954300</v>
      </c>
      <c r="D36" s="13">
        <f>+C36-H36*1000</f>
        <v>0</v>
      </c>
      <c r="F36" s="6"/>
      <c r="G36" s="6" t="s">
        <v>21</v>
      </c>
      <c r="H36" s="8">
        <v>43954.3</v>
      </c>
    </row>
    <row r="37" spans="1:3" ht="15">
      <c r="A37" s="4"/>
      <c r="B37" s="4"/>
      <c r="C37" s="13">
        <f>+C36-C241</f>
        <v>0</v>
      </c>
    </row>
    <row r="38" spans="1:3" ht="14.25">
      <c r="A38" s="99" t="s">
        <v>22</v>
      </c>
      <c r="B38" s="99"/>
      <c r="C38" s="99"/>
    </row>
    <row r="39" spans="1:3" ht="15.75" thickBot="1">
      <c r="A39" s="4"/>
      <c r="B39" s="4"/>
      <c r="C39" s="5"/>
    </row>
    <row r="40" spans="1:3" s="19" customFormat="1" ht="15">
      <c r="A40" s="18"/>
      <c r="B40" s="23" t="s">
        <v>40</v>
      </c>
      <c r="C40" s="24" t="s">
        <v>23</v>
      </c>
    </row>
    <row r="41" spans="1:3" s="19" customFormat="1" ht="15">
      <c r="A41" s="18"/>
      <c r="B41" s="25" t="s">
        <v>24</v>
      </c>
      <c r="C41" s="26" t="s">
        <v>2</v>
      </c>
    </row>
    <row r="42" spans="1:3" s="19" customFormat="1" ht="15">
      <c r="A42" s="20"/>
      <c r="B42" s="27" t="s">
        <v>25</v>
      </c>
      <c r="C42" s="28">
        <f>+SUM(C44:C46)</f>
        <v>7459300</v>
      </c>
    </row>
    <row r="43" spans="1:3" s="19" customFormat="1" ht="15">
      <c r="A43" s="20"/>
      <c r="B43" s="29" t="s">
        <v>26</v>
      </c>
      <c r="C43" s="30"/>
    </row>
    <row r="44" spans="1:3" s="19" customFormat="1" ht="15">
      <c r="A44" s="20"/>
      <c r="B44" s="31" t="s">
        <v>27</v>
      </c>
      <c r="C44" s="32">
        <v>4765500</v>
      </c>
    </row>
    <row r="45" spans="1:3" s="19" customFormat="1" ht="15">
      <c r="A45" s="20"/>
      <c r="B45" s="31" t="s">
        <v>28</v>
      </c>
      <c r="C45" s="32">
        <v>2693800</v>
      </c>
    </row>
    <row r="46" spans="1:3" s="19" customFormat="1" ht="15">
      <c r="A46" s="20"/>
      <c r="B46" s="31" t="s">
        <v>29</v>
      </c>
      <c r="C46" s="32">
        <v>0</v>
      </c>
    </row>
    <row r="47" spans="1:3" s="19" customFormat="1" ht="15">
      <c r="A47" s="20"/>
      <c r="B47" s="27"/>
      <c r="C47" s="30"/>
    </row>
    <row r="48" spans="1:3" s="19" customFormat="1" ht="15">
      <c r="A48" s="20"/>
      <c r="B48" s="27" t="s">
        <v>30</v>
      </c>
      <c r="C48" s="28">
        <f>+SUM(C49:C58)</f>
        <v>0</v>
      </c>
    </row>
    <row r="49" spans="1:3" s="19" customFormat="1" ht="14.25" customHeight="1">
      <c r="A49" s="20"/>
      <c r="B49" s="29" t="s">
        <v>26</v>
      </c>
      <c r="C49" s="30"/>
    </row>
    <row r="50" spans="1:3" s="19" customFormat="1" ht="45">
      <c r="A50" s="20"/>
      <c r="B50" s="50" t="s">
        <v>37</v>
      </c>
      <c r="C50" s="32"/>
    </row>
    <row r="51" spans="1:3" s="19" customFormat="1" ht="45">
      <c r="A51" s="20"/>
      <c r="B51" s="50" t="s">
        <v>38</v>
      </c>
      <c r="C51" s="32"/>
    </row>
    <row r="52" spans="1:3" s="19" customFormat="1" ht="15">
      <c r="A52" s="20"/>
      <c r="B52" s="50" t="s">
        <v>39</v>
      </c>
      <c r="C52" s="32"/>
    </row>
    <row r="53" spans="1:3" s="19" customFormat="1" ht="15">
      <c r="A53" s="20"/>
      <c r="B53" s="33">
        <v>4</v>
      </c>
      <c r="C53" s="32"/>
    </row>
    <row r="54" spans="1:3" s="19" customFormat="1" ht="15">
      <c r="A54" s="20"/>
      <c r="B54" s="33">
        <v>5</v>
      </c>
      <c r="C54" s="32"/>
    </row>
    <row r="55" spans="1:3" s="19" customFormat="1" ht="15">
      <c r="A55" s="20"/>
      <c r="B55" s="33">
        <v>6</v>
      </c>
      <c r="C55" s="32"/>
    </row>
    <row r="56" spans="1:3" s="19" customFormat="1" ht="15">
      <c r="A56" s="20"/>
      <c r="B56" s="33">
        <v>7</v>
      </c>
      <c r="C56" s="32"/>
    </row>
    <row r="57" spans="1:3" s="19" customFormat="1" ht="15">
      <c r="A57" s="20"/>
      <c r="B57" s="33">
        <v>8</v>
      </c>
      <c r="C57" s="32"/>
    </row>
    <row r="58" spans="1:3" s="19" customFormat="1" ht="15">
      <c r="A58" s="20"/>
      <c r="B58" s="34"/>
      <c r="C58" s="35"/>
    </row>
    <row r="59" spans="1:3" s="19" customFormat="1" ht="15.75" thickBot="1">
      <c r="A59" s="20"/>
      <c r="B59" s="36" t="s">
        <v>31</v>
      </c>
      <c r="C59" s="37">
        <f>+C42+C48</f>
        <v>7459300</v>
      </c>
    </row>
    <row r="60" spans="1:3" s="19" customFormat="1" ht="15.75" thickBot="1">
      <c r="A60" s="18"/>
      <c r="B60" s="18"/>
      <c r="C60" s="21"/>
    </row>
    <row r="61" spans="1:3" s="19" customFormat="1" ht="15">
      <c r="A61" s="18"/>
      <c r="B61" s="23" t="s">
        <v>41</v>
      </c>
      <c r="C61" s="24" t="s">
        <v>23</v>
      </c>
    </row>
    <row r="62" spans="1:3" s="19" customFormat="1" ht="15">
      <c r="A62" s="18"/>
      <c r="B62" s="25" t="s">
        <v>24</v>
      </c>
      <c r="C62" s="26" t="s">
        <v>2</v>
      </c>
    </row>
    <row r="63" spans="1:3" s="19" customFormat="1" ht="15">
      <c r="A63" s="20"/>
      <c r="B63" s="27" t="s">
        <v>25</v>
      </c>
      <c r="C63" s="28">
        <f>+SUM(C65:C67)</f>
        <v>2354300</v>
      </c>
    </row>
    <row r="64" spans="1:3" s="19" customFormat="1" ht="15">
      <c r="A64" s="20"/>
      <c r="B64" s="29" t="s">
        <v>26</v>
      </c>
      <c r="C64" s="30"/>
    </row>
    <row r="65" spans="1:3" s="19" customFormat="1" ht="15">
      <c r="A65" s="20"/>
      <c r="B65" s="31" t="s">
        <v>27</v>
      </c>
      <c r="C65" s="32">
        <v>1909100</v>
      </c>
    </row>
    <row r="66" spans="1:3" s="19" customFormat="1" ht="15">
      <c r="A66" s="20"/>
      <c r="B66" s="31" t="s">
        <v>28</v>
      </c>
      <c r="C66" s="32">
        <v>445200</v>
      </c>
    </row>
    <row r="67" spans="1:3" s="19" customFormat="1" ht="15">
      <c r="A67" s="20"/>
      <c r="B67" s="31" t="s">
        <v>29</v>
      </c>
      <c r="C67" s="32">
        <v>0</v>
      </c>
    </row>
    <row r="68" spans="1:3" s="19" customFormat="1" ht="15">
      <c r="A68" s="20"/>
      <c r="B68" s="27"/>
      <c r="C68" s="30"/>
    </row>
    <row r="69" spans="1:3" s="19" customFormat="1" ht="15">
      <c r="A69" s="20"/>
      <c r="B69" s="27" t="s">
        <v>30</v>
      </c>
      <c r="C69" s="28">
        <f>+SUM(C70:C79)</f>
        <v>0</v>
      </c>
    </row>
    <row r="70" spans="1:3" s="19" customFormat="1" ht="15">
      <c r="A70" s="20"/>
      <c r="B70" s="29" t="s">
        <v>26</v>
      </c>
      <c r="C70" s="30"/>
    </row>
    <row r="71" spans="1:3" s="19" customFormat="1" ht="15">
      <c r="A71" s="20"/>
      <c r="B71" s="33">
        <v>1</v>
      </c>
      <c r="C71" s="32"/>
    </row>
    <row r="72" spans="1:3" s="19" customFormat="1" ht="15">
      <c r="A72" s="20"/>
      <c r="B72" s="33">
        <v>2</v>
      </c>
      <c r="C72" s="32"/>
    </row>
    <row r="73" spans="1:3" s="19" customFormat="1" ht="15">
      <c r="A73" s="20"/>
      <c r="B73" s="33">
        <v>3</v>
      </c>
      <c r="C73" s="32"/>
    </row>
    <row r="74" spans="1:3" s="19" customFormat="1" ht="15">
      <c r="A74" s="20"/>
      <c r="B74" s="33">
        <v>4</v>
      </c>
      <c r="C74" s="32"/>
    </row>
    <row r="75" spans="1:3" s="19" customFormat="1" ht="15">
      <c r="A75" s="20"/>
      <c r="B75" s="33">
        <v>5</v>
      </c>
      <c r="C75" s="32"/>
    </row>
    <row r="76" spans="1:3" s="19" customFormat="1" ht="15">
      <c r="A76" s="20"/>
      <c r="B76" s="33">
        <v>6</v>
      </c>
      <c r="C76" s="32"/>
    </row>
    <row r="77" spans="1:3" s="19" customFormat="1" ht="15">
      <c r="A77" s="20"/>
      <c r="B77" s="33">
        <v>7</v>
      </c>
      <c r="C77" s="32"/>
    </row>
    <row r="78" spans="1:3" s="19" customFormat="1" ht="15">
      <c r="A78" s="20"/>
      <c r="B78" s="33">
        <v>8</v>
      </c>
      <c r="C78" s="32"/>
    </row>
    <row r="79" spans="1:3" s="19" customFormat="1" ht="15">
      <c r="A79" s="20"/>
      <c r="B79" s="34"/>
      <c r="C79" s="35"/>
    </row>
    <row r="80" spans="1:3" s="19" customFormat="1" ht="15.75" thickBot="1">
      <c r="A80" s="20"/>
      <c r="B80" s="36" t="s">
        <v>31</v>
      </c>
      <c r="C80" s="37">
        <f>+C63+C69</f>
        <v>2354300</v>
      </c>
    </row>
    <row r="81" spans="1:3" s="19" customFormat="1" ht="15.75" thickBot="1">
      <c r="A81" s="18"/>
      <c r="B81" s="18"/>
      <c r="C81" s="21"/>
    </row>
    <row r="82" spans="1:3" s="19" customFormat="1" ht="28.5">
      <c r="A82" s="18"/>
      <c r="B82" s="23" t="s">
        <v>42</v>
      </c>
      <c r="C82" s="24" t="s">
        <v>23</v>
      </c>
    </row>
    <row r="83" spans="1:3" s="19" customFormat="1" ht="15">
      <c r="A83" s="18"/>
      <c r="B83" s="25" t="s">
        <v>24</v>
      </c>
      <c r="C83" s="26" t="s">
        <v>2</v>
      </c>
    </row>
    <row r="84" spans="1:3" s="19" customFormat="1" ht="15">
      <c r="A84" s="20"/>
      <c r="B84" s="27" t="s">
        <v>25</v>
      </c>
      <c r="C84" s="28">
        <f>+SUM(C86:C88)</f>
        <v>1293500</v>
      </c>
    </row>
    <row r="85" spans="1:3" s="19" customFormat="1" ht="15">
      <c r="A85" s="20"/>
      <c r="B85" s="29" t="s">
        <v>26</v>
      </c>
      <c r="C85" s="30"/>
    </row>
    <row r="86" spans="1:3" s="19" customFormat="1" ht="15">
      <c r="A86" s="20"/>
      <c r="B86" s="31" t="s">
        <v>27</v>
      </c>
      <c r="C86" s="32">
        <v>1032400</v>
      </c>
    </row>
    <row r="87" spans="1:3" s="19" customFormat="1" ht="15">
      <c r="A87" s="20"/>
      <c r="B87" s="31" t="s">
        <v>28</v>
      </c>
      <c r="C87" s="32">
        <v>261100</v>
      </c>
    </row>
    <row r="88" spans="1:3" s="19" customFormat="1" ht="15">
      <c r="A88" s="20"/>
      <c r="B88" s="31" t="s">
        <v>29</v>
      </c>
      <c r="C88" s="32">
        <v>0</v>
      </c>
    </row>
    <row r="89" spans="1:3" s="19" customFormat="1" ht="15">
      <c r="A89" s="20"/>
      <c r="B89" s="27"/>
      <c r="C89" s="30"/>
    </row>
    <row r="90" spans="1:3" s="19" customFormat="1" ht="15">
      <c r="A90" s="20"/>
      <c r="B90" s="27" t="s">
        <v>30</v>
      </c>
      <c r="C90" s="28">
        <f>+SUM(C91:C100)</f>
        <v>0</v>
      </c>
    </row>
    <row r="91" spans="1:3" s="19" customFormat="1" ht="15">
      <c r="A91" s="20"/>
      <c r="B91" s="29" t="s">
        <v>26</v>
      </c>
      <c r="C91" s="30"/>
    </row>
    <row r="92" spans="1:3" s="19" customFormat="1" ht="15">
      <c r="A92" s="20"/>
      <c r="B92" s="33">
        <v>1</v>
      </c>
      <c r="C92" s="32"/>
    </row>
    <row r="93" spans="1:3" s="19" customFormat="1" ht="15">
      <c r="A93" s="20"/>
      <c r="B93" s="33">
        <v>2</v>
      </c>
      <c r="C93" s="32"/>
    </row>
    <row r="94" spans="1:3" s="19" customFormat="1" ht="15">
      <c r="A94" s="20"/>
      <c r="B94" s="33">
        <v>3</v>
      </c>
      <c r="C94" s="32"/>
    </row>
    <row r="95" spans="1:3" s="19" customFormat="1" ht="15">
      <c r="A95" s="20"/>
      <c r="B95" s="33">
        <v>4</v>
      </c>
      <c r="C95" s="32"/>
    </row>
    <row r="96" spans="1:3" s="19" customFormat="1" ht="15">
      <c r="A96" s="20"/>
      <c r="B96" s="33">
        <v>5</v>
      </c>
      <c r="C96" s="32"/>
    </row>
    <row r="97" spans="1:3" s="19" customFormat="1" ht="15">
      <c r="A97" s="20"/>
      <c r="B97" s="33">
        <v>6</v>
      </c>
      <c r="C97" s="32"/>
    </row>
    <row r="98" spans="1:3" s="19" customFormat="1" ht="15">
      <c r="A98" s="20"/>
      <c r="B98" s="33">
        <v>7</v>
      </c>
      <c r="C98" s="32"/>
    </row>
    <row r="99" spans="1:3" s="19" customFormat="1" ht="15">
      <c r="A99" s="20"/>
      <c r="B99" s="33">
        <v>8</v>
      </c>
      <c r="C99" s="32"/>
    </row>
    <row r="100" spans="1:3" s="19" customFormat="1" ht="15">
      <c r="A100" s="20"/>
      <c r="B100" s="34"/>
      <c r="C100" s="35"/>
    </row>
    <row r="101" spans="1:3" s="19" customFormat="1" ht="15.75" thickBot="1">
      <c r="A101" s="20"/>
      <c r="B101" s="36" t="s">
        <v>31</v>
      </c>
      <c r="C101" s="37">
        <f>+C84+C90</f>
        <v>1293500</v>
      </c>
    </row>
    <row r="102" spans="1:3" s="19" customFormat="1" ht="15.75" thickBot="1">
      <c r="A102" s="18"/>
      <c r="B102" s="18"/>
      <c r="C102" s="21"/>
    </row>
    <row r="103" spans="1:3" s="19" customFormat="1" ht="28.5">
      <c r="A103" s="18"/>
      <c r="B103" s="23" t="s">
        <v>43</v>
      </c>
      <c r="C103" s="24" t="s">
        <v>23</v>
      </c>
    </row>
    <row r="104" spans="1:3" s="19" customFormat="1" ht="15">
      <c r="A104" s="18"/>
      <c r="B104" s="25" t="s">
        <v>24</v>
      </c>
      <c r="C104" s="26" t="s">
        <v>2</v>
      </c>
    </row>
    <row r="105" spans="1:3" s="19" customFormat="1" ht="15">
      <c r="A105" s="20"/>
      <c r="B105" s="27" t="s">
        <v>25</v>
      </c>
      <c r="C105" s="28">
        <f>+SUM(C107:C109)</f>
        <v>6153700</v>
      </c>
    </row>
    <row r="106" spans="1:3" s="19" customFormat="1" ht="15">
      <c r="A106" s="20"/>
      <c r="B106" s="29" t="s">
        <v>26</v>
      </c>
      <c r="C106" s="30"/>
    </row>
    <row r="107" spans="1:3" s="19" customFormat="1" ht="15">
      <c r="A107" s="20"/>
      <c r="B107" s="31" t="s">
        <v>27</v>
      </c>
      <c r="C107" s="32">
        <v>4188800</v>
      </c>
    </row>
    <row r="108" spans="1:3" s="19" customFormat="1" ht="15">
      <c r="A108" s="20"/>
      <c r="B108" s="31" t="s">
        <v>28</v>
      </c>
      <c r="C108" s="32">
        <v>1964900</v>
      </c>
    </row>
    <row r="109" spans="1:3" s="19" customFormat="1" ht="15">
      <c r="A109" s="20"/>
      <c r="B109" s="31" t="s">
        <v>29</v>
      </c>
      <c r="C109" s="32">
        <v>0</v>
      </c>
    </row>
    <row r="110" spans="1:3" s="19" customFormat="1" ht="15">
      <c r="A110" s="20"/>
      <c r="B110" s="27"/>
      <c r="C110" s="30"/>
    </row>
    <row r="111" spans="1:3" s="19" customFormat="1" ht="15">
      <c r="A111" s="20"/>
      <c r="B111" s="27" t="s">
        <v>30</v>
      </c>
      <c r="C111" s="28">
        <f>+SUM(C112:C121)</f>
        <v>0</v>
      </c>
    </row>
    <row r="112" spans="1:3" s="19" customFormat="1" ht="15">
      <c r="A112" s="20"/>
      <c r="B112" s="29" t="s">
        <v>26</v>
      </c>
      <c r="C112" s="30"/>
    </row>
    <row r="113" spans="1:3" s="19" customFormat="1" ht="15">
      <c r="A113" s="20"/>
      <c r="B113" s="33">
        <v>1</v>
      </c>
      <c r="C113" s="32"/>
    </row>
    <row r="114" spans="1:3" s="19" customFormat="1" ht="15">
      <c r="A114" s="20"/>
      <c r="B114" s="33">
        <v>2</v>
      </c>
      <c r="C114" s="32"/>
    </row>
    <row r="115" spans="1:3" s="19" customFormat="1" ht="15">
      <c r="A115" s="20"/>
      <c r="B115" s="33">
        <v>3</v>
      </c>
      <c r="C115" s="32"/>
    </row>
    <row r="116" spans="1:3" s="19" customFormat="1" ht="15">
      <c r="A116" s="20"/>
      <c r="B116" s="33">
        <v>4</v>
      </c>
      <c r="C116" s="32"/>
    </row>
    <row r="117" spans="1:3" s="19" customFormat="1" ht="15">
      <c r="A117" s="20"/>
      <c r="B117" s="33">
        <v>5</v>
      </c>
      <c r="C117" s="32"/>
    </row>
    <row r="118" spans="1:3" s="19" customFormat="1" ht="15">
      <c r="A118" s="20"/>
      <c r="B118" s="33">
        <v>6</v>
      </c>
      <c r="C118" s="32"/>
    </row>
    <row r="119" spans="1:3" s="19" customFormat="1" ht="15">
      <c r="A119" s="20"/>
      <c r="B119" s="33">
        <v>7</v>
      </c>
      <c r="C119" s="32"/>
    </row>
    <row r="120" spans="1:3" s="19" customFormat="1" ht="15">
      <c r="A120" s="20"/>
      <c r="B120" s="33">
        <v>8</v>
      </c>
      <c r="C120" s="32"/>
    </row>
    <row r="121" spans="1:3" s="19" customFormat="1" ht="15">
      <c r="A121" s="20"/>
      <c r="B121" s="34"/>
      <c r="C121" s="35"/>
    </row>
    <row r="122" spans="1:3" s="19" customFormat="1" ht="15.75" thickBot="1">
      <c r="A122" s="20"/>
      <c r="B122" s="36" t="s">
        <v>31</v>
      </c>
      <c r="C122" s="37">
        <f>+C105+C111</f>
        <v>6153700</v>
      </c>
    </row>
    <row r="123" spans="1:3" s="19" customFormat="1" ht="15.75" thickBot="1">
      <c r="A123" s="18"/>
      <c r="B123" s="18"/>
      <c r="C123" s="21"/>
    </row>
    <row r="124" spans="1:3" s="19" customFormat="1" ht="28.5">
      <c r="A124" s="18"/>
      <c r="B124" s="23" t="s">
        <v>44</v>
      </c>
      <c r="C124" s="24" t="s">
        <v>23</v>
      </c>
    </row>
    <row r="125" spans="1:3" s="19" customFormat="1" ht="15">
      <c r="A125" s="18"/>
      <c r="B125" s="25" t="s">
        <v>24</v>
      </c>
      <c r="C125" s="26" t="s">
        <v>2</v>
      </c>
    </row>
    <row r="126" spans="1:3" s="19" customFormat="1" ht="15">
      <c r="A126" s="20"/>
      <c r="B126" s="27" t="s">
        <v>25</v>
      </c>
      <c r="C126" s="28">
        <f>+SUM(C128:C130)</f>
        <v>8970200</v>
      </c>
    </row>
    <row r="127" spans="1:3" s="19" customFormat="1" ht="15">
      <c r="A127" s="20"/>
      <c r="B127" s="29" t="s">
        <v>26</v>
      </c>
      <c r="C127" s="30"/>
    </row>
    <row r="128" spans="1:3" s="19" customFormat="1" ht="15">
      <c r="A128" s="20"/>
      <c r="B128" s="31" t="s">
        <v>27</v>
      </c>
      <c r="C128" s="32">
        <v>4491300</v>
      </c>
    </row>
    <row r="129" spans="1:3" s="19" customFormat="1" ht="15">
      <c r="A129" s="20"/>
      <c r="B129" s="31" t="s">
        <v>28</v>
      </c>
      <c r="C129" s="32">
        <v>4478900</v>
      </c>
    </row>
    <row r="130" spans="1:3" s="19" customFormat="1" ht="15">
      <c r="A130" s="20"/>
      <c r="B130" s="31" t="s">
        <v>29</v>
      </c>
      <c r="C130" s="32">
        <v>0</v>
      </c>
    </row>
    <row r="131" spans="1:3" s="19" customFormat="1" ht="15">
      <c r="A131" s="20"/>
      <c r="B131" s="27"/>
      <c r="C131" s="30"/>
    </row>
    <row r="132" spans="1:3" s="19" customFormat="1" ht="15">
      <c r="A132" s="20"/>
      <c r="B132" s="27" t="s">
        <v>30</v>
      </c>
      <c r="C132" s="28">
        <f>+SUM(C133:C142)</f>
        <v>0</v>
      </c>
    </row>
    <row r="133" spans="1:3" s="19" customFormat="1" ht="15">
      <c r="A133" s="20"/>
      <c r="B133" s="29" t="s">
        <v>26</v>
      </c>
      <c r="C133" s="30"/>
    </row>
    <row r="134" spans="1:3" s="19" customFormat="1" ht="15">
      <c r="A134" s="20"/>
      <c r="B134" s="33">
        <v>1</v>
      </c>
      <c r="C134" s="32"/>
    </row>
    <row r="135" spans="1:3" s="19" customFormat="1" ht="15">
      <c r="A135" s="20"/>
      <c r="B135" s="33">
        <v>2</v>
      </c>
      <c r="C135" s="32"/>
    </row>
    <row r="136" spans="1:3" s="19" customFormat="1" ht="15">
      <c r="A136" s="20"/>
      <c r="B136" s="33">
        <v>3</v>
      </c>
      <c r="C136" s="32"/>
    </row>
    <row r="137" spans="1:3" s="19" customFormat="1" ht="15">
      <c r="A137" s="20"/>
      <c r="B137" s="33">
        <v>4</v>
      </c>
      <c r="C137" s="32"/>
    </row>
    <row r="138" spans="1:3" s="19" customFormat="1" ht="15">
      <c r="A138" s="20"/>
      <c r="B138" s="33">
        <v>5</v>
      </c>
      <c r="C138" s="32"/>
    </row>
    <row r="139" spans="1:3" s="19" customFormat="1" ht="15">
      <c r="A139" s="20"/>
      <c r="B139" s="33">
        <v>6</v>
      </c>
      <c r="C139" s="32"/>
    </row>
    <row r="140" spans="1:3" s="19" customFormat="1" ht="15">
      <c r="A140" s="20"/>
      <c r="B140" s="33">
        <v>7</v>
      </c>
      <c r="C140" s="32"/>
    </row>
    <row r="141" spans="1:3" s="19" customFormat="1" ht="15">
      <c r="A141" s="20"/>
      <c r="B141" s="33">
        <v>8</v>
      </c>
      <c r="C141" s="32"/>
    </row>
    <row r="142" spans="1:3" s="19" customFormat="1" ht="15">
      <c r="A142" s="20"/>
      <c r="B142" s="34"/>
      <c r="C142" s="35"/>
    </row>
    <row r="143" spans="1:3" s="19" customFormat="1" ht="15.75" thickBot="1">
      <c r="A143" s="20"/>
      <c r="B143" s="36" t="s">
        <v>31</v>
      </c>
      <c r="C143" s="37">
        <f>+C126+C132</f>
        <v>8970200</v>
      </c>
    </row>
    <row r="144" spans="1:3" s="19" customFormat="1" ht="15.75" thickBot="1">
      <c r="A144" s="18"/>
      <c r="B144" s="18"/>
      <c r="C144" s="21"/>
    </row>
    <row r="145" spans="1:3" s="19" customFormat="1" ht="28.5">
      <c r="A145" s="18"/>
      <c r="B145" s="23" t="s">
        <v>45</v>
      </c>
      <c r="C145" s="24" t="s">
        <v>23</v>
      </c>
    </row>
    <row r="146" spans="1:3" s="19" customFormat="1" ht="15">
      <c r="A146" s="18"/>
      <c r="B146" s="25" t="s">
        <v>24</v>
      </c>
      <c r="C146" s="26" t="s">
        <v>2</v>
      </c>
    </row>
    <row r="147" spans="1:3" s="19" customFormat="1" ht="15">
      <c r="A147" s="20"/>
      <c r="B147" s="27" t="s">
        <v>25</v>
      </c>
      <c r="C147" s="28">
        <f>+SUM(C149:C151)</f>
        <v>1099500</v>
      </c>
    </row>
    <row r="148" spans="1:3" s="19" customFormat="1" ht="15">
      <c r="A148" s="20"/>
      <c r="B148" s="29" t="s">
        <v>26</v>
      </c>
      <c r="C148" s="30"/>
    </row>
    <row r="149" spans="1:3" s="19" customFormat="1" ht="15">
      <c r="A149" s="20"/>
      <c r="B149" s="31" t="s">
        <v>27</v>
      </c>
      <c r="C149" s="32">
        <v>922500</v>
      </c>
    </row>
    <row r="150" spans="1:3" s="19" customFormat="1" ht="15">
      <c r="A150" s="20"/>
      <c r="B150" s="31" t="s">
        <v>28</v>
      </c>
      <c r="C150" s="32">
        <v>177000</v>
      </c>
    </row>
    <row r="151" spans="1:3" s="19" customFormat="1" ht="15">
      <c r="A151" s="20"/>
      <c r="B151" s="31" t="s">
        <v>29</v>
      </c>
      <c r="C151" s="32">
        <v>0</v>
      </c>
    </row>
    <row r="152" spans="1:3" s="19" customFormat="1" ht="15">
      <c r="A152" s="20"/>
      <c r="B152" s="27"/>
      <c r="C152" s="30"/>
    </row>
    <row r="153" spans="1:3" s="19" customFormat="1" ht="15">
      <c r="A153" s="20"/>
      <c r="B153" s="27" t="s">
        <v>30</v>
      </c>
      <c r="C153" s="28">
        <f>+SUM(C154:C163)</f>
        <v>0</v>
      </c>
    </row>
    <row r="154" spans="1:3" s="19" customFormat="1" ht="15">
      <c r="A154" s="20"/>
      <c r="B154" s="29" t="s">
        <v>26</v>
      </c>
      <c r="C154" s="30"/>
    </row>
    <row r="155" spans="1:3" s="19" customFormat="1" ht="15">
      <c r="A155" s="20"/>
      <c r="B155" s="33">
        <v>1</v>
      </c>
      <c r="C155" s="32"/>
    </row>
    <row r="156" spans="1:3" s="19" customFormat="1" ht="15">
      <c r="A156" s="20"/>
      <c r="B156" s="33">
        <v>2</v>
      </c>
      <c r="C156" s="32"/>
    </row>
    <row r="157" spans="1:3" s="19" customFormat="1" ht="15">
      <c r="A157" s="20"/>
      <c r="B157" s="33">
        <v>3</v>
      </c>
      <c r="C157" s="32"/>
    </row>
    <row r="158" spans="1:3" s="19" customFormat="1" ht="15">
      <c r="A158" s="20"/>
      <c r="B158" s="33">
        <v>4</v>
      </c>
      <c r="C158" s="32"/>
    </row>
    <row r="159" spans="1:3" s="19" customFormat="1" ht="15">
      <c r="A159" s="20"/>
      <c r="B159" s="33">
        <v>5</v>
      </c>
      <c r="C159" s="32"/>
    </row>
    <row r="160" spans="1:3" s="19" customFormat="1" ht="15">
      <c r="A160" s="20"/>
      <c r="B160" s="33">
        <v>6</v>
      </c>
      <c r="C160" s="32"/>
    </row>
    <row r="161" spans="1:3" s="19" customFormat="1" ht="15">
      <c r="A161" s="20"/>
      <c r="B161" s="33">
        <v>7</v>
      </c>
      <c r="C161" s="32"/>
    </row>
    <row r="162" spans="1:3" s="19" customFormat="1" ht="15">
      <c r="A162" s="20"/>
      <c r="B162" s="33">
        <v>8</v>
      </c>
      <c r="C162" s="32"/>
    </row>
    <row r="163" spans="1:3" s="19" customFormat="1" ht="15">
      <c r="A163" s="20"/>
      <c r="B163" s="34"/>
      <c r="C163" s="35"/>
    </row>
    <row r="164" spans="1:3" s="19" customFormat="1" ht="15.75" thickBot="1">
      <c r="A164" s="20"/>
      <c r="B164" s="36" t="s">
        <v>31</v>
      </c>
      <c r="C164" s="37">
        <f>+C147+C153</f>
        <v>1099500</v>
      </c>
    </row>
    <row r="165" spans="1:3" s="19" customFormat="1" ht="15.75" thickBot="1">
      <c r="A165" s="18"/>
      <c r="B165" s="18"/>
      <c r="C165" s="21"/>
    </row>
    <row r="166" spans="1:3" s="19" customFormat="1" ht="15">
      <c r="A166" s="18"/>
      <c r="B166" s="23" t="s">
        <v>46</v>
      </c>
      <c r="C166" s="24" t="s">
        <v>23</v>
      </c>
    </row>
    <row r="167" spans="1:3" s="19" customFormat="1" ht="15">
      <c r="A167" s="18"/>
      <c r="B167" s="25" t="s">
        <v>24</v>
      </c>
      <c r="C167" s="26" t="s">
        <v>2</v>
      </c>
    </row>
    <row r="168" spans="1:3" s="19" customFormat="1" ht="15">
      <c r="A168" s="20"/>
      <c r="B168" s="27" t="s">
        <v>25</v>
      </c>
      <c r="C168" s="28">
        <f>+SUM(C170:C172)</f>
        <v>3037400</v>
      </c>
    </row>
    <row r="169" spans="1:3" s="19" customFormat="1" ht="15">
      <c r="A169" s="20"/>
      <c r="B169" s="29" t="s">
        <v>26</v>
      </c>
      <c r="C169" s="30"/>
    </row>
    <row r="170" spans="1:3" s="19" customFormat="1" ht="15">
      <c r="A170" s="20"/>
      <c r="B170" s="31" t="s">
        <v>27</v>
      </c>
      <c r="C170" s="32">
        <v>2275900</v>
      </c>
    </row>
    <row r="171" spans="1:3" s="19" customFormat="1" ht="15">
      <c r="A171" s="20"/>
      <c r="B171" s="31" t="s">
        <v>28</v>
      </c>
      <c r="C171" s="32">
        <v>569500</v>
      </c>
    </row>
    <row r="172" spans="1:3" s="19" customFormat="1" ht="15">
      <c r="A172" s="20"/>
      <c r="B172" s="31" t="s">
        <v>29</v>
      </c>
      <c r="C172" s="32">
        <v>192000</v>
      </c>
    </row>
    <row r="173" spans="1:3" s="19" customFormat="1" ht="15">
      <c r="A173" s="20"/>
      <c r="B173" s="27"/>
      <c r="C173" s="30"/>
    </row>
    <row r="174" spans="1:3" s="19" customFormat="1" ht="15">
      <c r="A174" s="20"/>
      <c r="B174" s="27" t="s">
        <v>30</v>
      </c>
      <c r="C174" s="28">
        <f>+SUM(C175:C184)</f>
        <v>0</v>
      </c>
    </row>
    <row r="175" spans="1:3" s="19" customFormat="1" ht="15">
      <c r="A175" s="20"/>
      <c r="B175" s="29" t="s">
        <v>26</v>
      </c>
      <c r="C175" s="30"/>
    </row>
    <row r="176" spans="1:3" s="19" customFormat="1" ht="15">
      <c r="A176" s="20"/>
      <c r="B176" s="33">
        <v>1</v>
      </c>
      <c r="C176" s="32"/>
    </row>
    <row r="177" spans="1:3" s="19" customFormat="1" ht="15">
      <c r="A177" s="20"/>
      <c r="B177" s="33">
        <v>2</v>
      </c>
      <c r="C177" s="32"/>
    </row>
    <row r="178" spans="1:3" s="19" customFormat="1" ht="15">
      <c r="A178" s="20"/>
      <c r="B178" s="33">
        <v>3</v>
      </c>
      <c r="C178" s="32"/>
    </row>
    <row r="179" spans="1:3" s="19" customFormat="1" ht="15">
      <c r="A179" s="20"/>
      <c r="B179" s="33">
        <v>4</v>
      </c>
      <c r="C179" s="32"/>
    </row>
    <row r="180" spans="1:3" s="19" customFormat="1" ht="15">
      <c r="A180" s="20"/>
      <c r="B180" s="33">
        <v>5</v>
      </c>
      <c r="C180" s="32"/>
    </row>
    <row r="181" spans="1:3" s="19" customFormat="1" ht="15">
      <c r="A181" s="20"/>
      <c r="B181" s="33">
        <v>6</v>
      </c>
      <c r="C181" s="32"/>
    </row>
    <row r="182" spans="1:3" s="19" customFormat="1" ht="15">
      <c r="A182" s="20"/>
      <c r="B182" s="33">
        <v>7</v>
      </c>
      <c r="C182" s="32"/>
    </row>
    <row r="183" spans="1:3" s="19" customFormat="1" ht="15">
      <c r="A183" s="20"/>
      <c r="B183" s="33">
        <v>8</v>
      </c>
      <c r="C183" s="32"/>
    </row>
    <row r="184" spans="1:3" s="19" customFormat="1" ht="15">
      <c r="A184" s="20"/>
      <c r="B184" s="34"/>
      <c r="C184" s="35"/>
    </row>
    <row r="185" spans="1:3" s="19" customFormat="1" ht="15.75" thickBot="1">
      <c r="A185" s="20"/>
      <c r="B185" s="36" t="s">
        <v>31</v>
      </c>
      <c r="C185" s="37">
        <f>+C168+C174</f>
        <v>3037400</v>
      </c>
    </row>
    <row r="186" spans="1:3" s="19" customFormat="1" ht="15.75" thickBot="1">
      <c r="A186" s="18"/>
      <c r="B186" s="18"/>
      <c r="C186" s="21"/>
    </row>
    <row r="187" spans="1:3" s="19" customFormat="1" ht="15">
      <c r="A187" s="18"/>
      <c r="B187" s="23" t="s">
        <v>47</v>
      </c>
      <c r="C187" s="24" t="s">
        <v>23</v>
      </c>
    </row>
    <row r="188" spans="1:3" s="19" customFormat="1" ht="15">
      <c r="A188" s="18"/>
      <c r="B188" s="25" t="s">
        <v>24</v>
      </c>
      <c r="C188" s="26" t="s">
        <v>2</v>
      </c>
    </row>
    <row r="189" spans="1:3" s="19" customFormat="1" ht="15">
      <c r="A189" s="20"/>
      <c r="B189" s="27" t="s">
        <v>25</v>
      </c>
      <c r="C189" s="28">
        <f>+SUM(C191:C193)</f>
        <v>530700</v>
      </c>
    </row>
    <row r="190" spans="1:3" s="19" customFormat="1" ht="15">
      <c r="A190" s="20"/>
      <c r="B190" s="29" t="s">
        <v>26</v>
      </c>
      <c r="C190" s="30"/>
    </row>
    <row r="191" spans="1:3" s="19" customFormat="1" ht="15">
      <c r="A191" s="20"/>
      <c r="B191" s="31" t="s">
        <v>27</v>
      </c>
      <c r="C191" s="32">
        <v>405400</v>
      </c>
    </row>
    <row r="192" spans="1:3" s="19" customFormat="1" ht="15">
      <c r="A192" s="20"/>
      <c r="B192" s="31" t="s">
        <v>28</v>
      </c>
      <c r="C192" s="32">
        <v>125300</v>
      </c>
    </row>
    <row r="193" spans="1:3" s="19" customFormat="1" ht="15">
      <c r="A193" s="20"/>
      <c r="B193" s="31" t="s">
        <v>29</v>
      </c>
      <c r="C193" s="32">
        <v>0</v>
      </c>
    </row>
    <row r="194" spans="1:3" s="19" customFormat="1" ht="15">
      <c r="A194" s="20"/>
      <c r="B194" s="27"/>
      <c r="C194" s="30"/>
    </row>
    <row r="195" spans="1:3" s="19" customFormat="1" ht="15">
      <c r="A195" s="20"/>
      <c r="B195" s="27" t="s">
        <v>30</v>
      </c>
      <c r="C195" s="28">
        <f>+SUM(C196:C205)</f>
        <v>0</v>
      </c>
    </row>
    <row r="196" spans="1:3" s="19" customFormat="1" ht="15">
      <c r="A196" s="20"/>
      <c r="B196" s="29" t="s">
        <v>26</v>
      </c>
      <c r="C196" s="30"/>
    </row>
    <row r="197" spans="1:3" s="19" customFormat="1" ht="15">
      <c r="A197" s="20"/>
      <c r="B197" s="33">
        <v>1</v>
      </c>
      <c r="C197" s="32"/>
    </row>
    <row r="198" spans="1:3" s="19" customFormat="1" ht="15">
      <c r="A198" s="20"/>
      <c r="B198" s="33">
        <v>2</v>
      </c>
      <c r="C198" s="32"/>
    </row>
    <row r="199" spans="1:3" s="19" customFormat="1" ht="15">
      <c r="A199" s="20"/>
      <c r="B199" s="33">
        <v>3</v>
      </c>
      <c r="C199" s="32"/>
    </row>
    <row r="200" spans="1:3" s="19" customFormat="1" ht="15">
      <c r="A200" s="20"/>
      <c r="B200" s="33">
        <v>4</v>
      </c>
      <c r="C200" s="32"/>
    </row>
    <row r="201" spans="1:3" s="19" customFormat="1" ht="15">
      <c r="A201" s="20"/>
      <c r="B201" s="33">
        <v>5</v>
      </c>
      <c r="C201" s="32"/>
    </row>
    <row r="202" spans="1:3" s="19" customFormat="1" ht="15">
      <c r="A202" s="20"/>
      <c r="B202" s="33">
        <v>6</v>
      </c>
      <c r="C202" s="32"/>
    </row>
    <row r="203" spans="1:3" s="19" customFormat="1" ht="15">
      <c r="A203" s="20"/>
      <c r="B203" s="33">
        <v>7</v>
      </c>
      <c r="C203" s="32"/>
    </row>
    <row r="204" spans="1:3" s="19" customFormat="1" ht="15">
      <c r="A204" s="20"/>
      <c r="B204" s="33">
        <v>8</v>
      </c>
      <c r="C204" s="32"/>
    </row>
    <row r="205" spans="1:3" s="19" customFormat="1" ht="15">
      <c r="A205" s="20"/>
      <c r="B205" s="34"/>
      <c r="C205" s="35"/>
    </row>
    <row r="206" spans="1:3" s="19" customFormat="1" ht="15.75" thickBot="1">
      <c r="A206" s="20"/>
      <c r="B206" s="36" t="s">
        <v>31</v>
      </c>
      <c r="C206" s="37">
        <f>+C189+C195</f>
        <v>530700</v>
      </c>
    </row>
    <row r="207" spans="1:3" s="19" customFormat="1" ht="15.75" thickBot="1">
      <c r="A207" s="18"/>
      <c r="B207" s="18"/>
      <c r="C207" s="21"/>
    </row>
    <row r="208" spans="1:3" s="19" customFormat="1" ht="15">
      <c r="A208" s="18"/>
      <c r="B208" s="23" t="s">
        <v>32</v>
      </c>
      <c r="C208" s="24" t="s">
        <v>23</v>
      </c>
    </row>
    <row r="209" spans="1:3" s="19" customFormat="1" ht="15">
      <c r="A209" s="18"/>
      <c r="B209" s="25" t="s">
        <v>24</v>
      </c>
      <c r="C209" s="26" t="s">
        <v>2</v>
      </c>
    </row>
    <row r="210" spans="1:3" s="19" customFormat="1" ht="15">
      <c r="A210" s="20"/>
      <c r="B210" s="27" t="s">
        <v>25</v>
      </c>
      <c r="C210" s="28">
        <f>+SUM(C212:C214)</f>
        <v>13055700</v>
      </c>
    </row>
    <row r="211" spans="1:3" s="19" customFormat="1" ht="15">
      <c r="A211" s="20"/>
      <c r="B211" s="29" t="s">
        <v>26</v>
      </c>
      <c r="C211" s="30"/>
    </row>
    <row r="212" spans="1:3" s="19" customFormat="1" ht="15">
      <c r="A212" s="20"/>
      <c r="B212" s="31" t="s">
        <v>27</v>
      </c>
      <c r="C212" s="32">
        <v>7251200</v>
      </c>
    </row>
    <row r="213" spans="1:3" s="19" customFormat="1" ht="15">
      <c r="A213" s="20"/>
      <c r="B213" s="31" t="s">
        <v>28</v>
      </c>
      <c r="C213" s="32">
        <v>3984200</v>
      </c>
    </row>
    <row r="214" spans="1:3" s="19" customFormat="1" ht="15">
      <c r="A214" s="20"/>
      <c r="B214" s="31" t="s">
        <v>29</v>
      </c>
      <c r="C214" s="32">
        <v>1820300</v>
      </c>
    </row>
    <row r="215" spans="1:3" s="19" customFormat="1" ht="15">
      <c r="A215" s="20"/>
      <c r="B215" s="27"/>
      <c r="C215" s="30"/>
    </row>
    <row r="216" spans="1:3" s="19" customFormat="1" ht="15">
      <c r="A216" s="20"/>
      <c r="B216" s="27" t="s">
        <v>30</v>
      </c>
      <c r="C216" s="28">
        <f>+SUM(C217:C226)</f>
        <v>0</v>
      </c>
    </row>
    <row r="217" spans="1:3" s="19" customFormat="1" ht="15">
      <c r="A217" s="20"/>
      <c r="B217" s="29" t="s">
        <v>26</v>
      </c>
      <c r="C217" s="30"/>
    </row>
    <row r="218" spans="1:3" s="19" customFormat="1" ht="15">
      <c r="A218" s="20"/>
      <c r="B218" s="33">
        <v>1</v>
      </c>
      <c r="C218" s="32"/>
    </row>
    <row r="219" spans="1:3" s="19" customFormat="1" ht="15">
      <c r="A219" s="20"/>
      <c r="B219" s="33">
        <v>2</v>
      </c>
      <c r="C219" s="32"/>
    </row>
    <row r="220" spans="1:3" s="19" customFormat="1" ht="15">
      <c r="A220" s="20"/>
      <c r="B220" s="33">
        <v>3</v>
      </c>
      <c r="C220" s="32"/>
    </row>
    <row r="221" spans="1:3" s="19" customFormat="1" ht="15">
      <c r="A221" s="20"/>
      <c r="B221" s="33">
        <v>4</v>
      </c>
      <c r="C221" s="32"/>
    </row>
    <row r="222" spans="1:3" s="19" customFormat="1" ht="15">
      <c r="A222" s="20"/>
      <c r="B222" s="33">
        <v>5</v>
      </c>
      <c r="C222" s="32"/>
    </row>
    <row r="223" spans="1:3" s="19" customFormat="1" ht="15">
      <c r="A223" s="20"/>
      <c r="B223" s="33">
        <v>6</v>
      </c>
      <c r="C223" s="32"/>
    </row>
    <row r="224" spans="1:3" s="19" customFormat="1" ht="15">
      <c r="A224" s="20"/>
      <c r="B224" s="33">
        <v>7</v>
      </c>
      <c r="C224" s="32"/>
    </row>
    <row r="225" spans="1:3" s="19" customFormat="1" ht="15">
      <c r="A225" s="20"/>
      <c r="B225" s="33">
        <v>8</v>
      </c>
      <c r="C225" s="32"/>
    </row>
    <row r="226" spans="1:3" s="19" customFormat="1" ht="15">
      <c r="A226" s="20"/>
      <c r="B226" s="34"/>
      <c r="C226" s="35"/>
    </row>
    <row r="227" spans="1:3" s="19" customFormat="1" ht="15.75" thickBot="1">
      <c r="A227" s="20"/>
      <c r="B227" s="36" t="s">
        <v>31</v>
      </c>
      <c r="C227" s="37">
        <f>+C210+C216</f>
        <v>13055700</v>
      </c>
    </row>
    <row r="228" spans="1:3" ht="15">
      <c r="A228" s="4"/>
      <c r="B228" s="4"/>
      <c r="C228" s="5"/>
    </row>
    <row r="229" spans="1:3" ht="14.25">
      <c r="A229" s="99" t="s">
        <v>33</v>
      </c>
      <c r="B229" s="99"/>
      <c r="C229" s="99"/>
    </row>
    <row r="230" spans="1:3" ht="15.75" thickBot="1">
      <c r="A230" s="4"/>
      <c r="B230" s="4"/>
      <c r="C230" s="5"/>
    </row>
    <row r="231" spans="1:3" ht="15">
      <c r="A231" s="4"/>
      <c r="B231" s="38" t="s">
        <v>34</v>
      </c>
      <c r="C231" s="39" t="s">
        <v>23</v>
      </c>
    </row>
    <row r="232" spans="1:3" ht="15">
      <c r="A232" s="4"/>
      <c r="B232" s="40" t="s">
        <v>10</v>
      </c>
      <c r="C232" s="41" t="s">
        <v>2</v>
      </c>
    </row>
    <row r="233" spans="1:3" ht="15">
      <c r="A233" s="15"/>
      <c r="B233" s="42" t="s">
        <v>25</v>
      </c>
      <c r="C233" s="43">
        <f>+SUM(C235:C237)</f>
        <v>43954300</v>
      </c>
    </row>
    <row r="234" spans="1:3" ht="15">
      <c r="A234" s="15"/>
      <c r="B234" s="44" t="s">
        <v>26</v>
      </c>
      <c r="C234" s="45"/>
    </row>
    <row r="235" spans="1:3" ht="15">
      <c r="A235" s="15"/>
      <c r="B235" s="46" t="s">
        <v>27</v>
      </c>
      <c r="C235" s="45">
        <f>+C212+C191+C170+C149+C128+C107+C86+C65+C44</f>
        <v>27242100</v>
      </c>
    </row>
    <row r="236" spans="1:3" ht="15">
      <c r="A236" s="15"/>
      <c r="B236" s="46" t="s">
        <v>28</v>
      </c>
      <c r="C236" s="45">
        <f>+C213+C192+C171+C150+C129+C108+C87+C66+C45</f>
        <v>14699900</v>
      </c>
    </row>
    <row r="237" spans="1:3" ht="15">
      <c r="A237" s="15"/>
      <c r="B237" s="46" t="s">
        <v>29</v>
      </c>
      <c r="C237" s="45">
        <f>+C214+C193+C172+C151+C130+C109+C88+C67+C46</f>
        <v>2012300</v>
      </c>
    </row>
    <row r="238" spans="1:3" ht="15">
      <c r="A238" s="15"/>
      <c r="B238" s="42"/>
      <c r="C238" s="45"/>
    </row>
    <row r="239" spans="1:3" ht="15">
      <c r="A239" s="15"/>
      <c r="B239" s="42" t="s">
        <v>30</v>
      </c>
      <c r="C239" s="45">
        <f>+C216+C195+C174+C153+C132+C111+C90+C69+C48</f>
        <v>0</v>
      </c>
    </row>
    <row r="240" spans="1:3" ht="15">
      <c r="A240" s="15"/>
      <c r="B240" s="47"/>
      <c r="C240" s="45"/>
    </row>
    <row r="241" spans="1:3" ht="15.75" thickBot="1">
      <c r="A241" s="15"/>
      <c r="B241" s="48" t="s">
        <v>31</v>
      </c>
      <c r="C241" s="49">
        <f>+C233+C239</f>
        <v>43954300</v>
      </c>
    </row>
    <row r="242" ht="12.75">
      <c r="C242" s="16">
        <f>+C241-C36</f>
        <v>0</v>
      </c>
    </row>
  </sheetData>
  <sheetProtection selectLockedCells="1" selectUnlockedCells="1"/>
  <mergeCells count="4">
    <mergeCell ref="A1:C1"/>
    <mergeCell ref="A16:C16"/>
    <mergeCell ref="A38:C38"/>
    <mergeCell ref="A229:C2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9">
      <selection activeCell="K25" sqref="K25"/>
    </sheetView>
  </sheetViews>
  <sheetFormatPr defaultColWidth="9.140625" defaultRowHeight="12.75"/>
  <cols>
    <col min="9" max="9" width="12.140625" style="0" bestFit="1" customWidth="1"/>
  </cols>
  <sheetData>
    <row r="1" spans="1:9" s="61" customFormat="1" ht="15.75">
      <c r="A1" s="100" t="s">
        <v>58</v>
      </c>
      <c r="B1" s="100"/>
      <c r="C1" s="100"/>
      <c r="D1" s="100"/>
      <c r="E1" s="100"/>
      <c r="F1" s="100"/>
      <c r="G1" s="100"/>
      <c r="H1" s="100"/>
      <c r="I1" s="100"/>
    </row>
    <row r="2" spans="1:9" s="62" customFormat="1" ht="15.75">
      <c r="A2" s="100" t="s">
        <v>59</v>
      </c>
      <c r="B2" s="101"/>
      <c r="C2" s="101"/>
      <c r="D2" s="101"/>
      <c r="E2" s="101"/>
      <c r="F2" s="101"/>
      <c r="G2" s="101"/>
      <c r="H2" s="101"/>
      <c r="I2" s="101"/>
    </row>
    <row r="3" spans="1:9" s="62" customFormat="1" ht="15.75">
      <c r="A3" s="100" t="s">
        <v>60</v>
      </c>
      <c r="B3" s="101"/>
      <c r="C3" s="101"/>
      <c r="D3" s="101"/>
      <c r="E3" s="101"/>
      <c r="F3" s="101"/>
      <c r="G3" s="101"/>
      <c r="H3" s="101"/>
      <c r="I3" s="101"/>
    </row>
    <row r="4" s="61" customFormat="1" ht="12.75"/>
    <row r="5" spans="1:9" s="61" customFormat="1" ht="13.5" thickBot="1">
      <c r="A5" s="63"/>
      <c r="B5" s="63"/>
      <c r="C5" s="63"/>
      <c r="D5" s="63"/>
      <c r="E5" s="63"/>
      <c r="F5" s="63"/>
      <c r="G5" s="63"/>
      <c r="H5" s="63"/>
      <c r="I5" s="64" t="s">
        <v>23</v>
      </c>
    </row>
    <row r="6" s="62" customFormat="1" ht="11.25" customHeight="1"/>
    <row r="7" spans="1:9" s="62" customFormat="1" ht="15.75">
      <c r="A7" s="102" t="s">
        <v>61</v>
      </c>
      <c r="B7" s="102"/>
      <c r="C7" s="102"/>
      <c r="D7" s="102"/>
      <c r="E7" s="102"/>
      <c r="F7" s="102"/>
      <c r="G7" s="102"/>
      <c r="H7" s="102"/>
      <c r="I7" s="102"/>
    </row>
    <row r="8" spans="1:9" s="62" customFormat="1" ht="6" customHeight="1" thickBot="1">
      <c r="A8" s="65"/>
      <c r="B8" s="65"/>
      <c r="C8" s="65"/>
      <c r="D8" s="65"/>
      <c r="E8" s="65"/>
      <c r="F8" s="65"/>
      <c r="G8" s="65"/>
      <c r="H8" s="65"/>
      <c r="I8" s="65"/>
    </row>
    <row r="9" s="62" customFormat="1" ht="11.25" customHeight="1"/>
    <row r="10" spans="1:9" s="62" customFormat="1" ht="15.75">
      <c r="A10" s="67" t="s">
        <v>62</v>
      </c>
      <c r="B10" s="68"/>
      <c r="C10" s="68"/>
      <c r="D10" s="68"/>
      <c r="E10" s="68"/>
      <c r="F10" s="68"/>
      <c r="G10" s="68"/>
      <c r="H10" s="103">
        <v>9000000</v>
      </c>
      <c r="I10" s="103"/>
    </row>
    <row r="11" spans="1:9" s="62" customFormat="1" ht="15.75">
      <c r="A11" s="66" t="s">
        <v>63</v>
      </c>
      <c r="H11" s="104">
        <v>9000000</v>
      </c>
      <c r="I11" s="104"/>
    </row>
    <row r="12" spans="1:9" s="62" customFormat="1" ht="15.75">
      <c r="A12" s="62" t="s">
        <v>64</v>
      </c>
      <c r="I12" s="69">
        <v>3100000</v>
      </c>
    </row>
    <row r="13" spans="1:9" s="62" customFormat="1" ht="15.75">
      <c r="A13" s="62" t="s">
        <v>65</v>
      </c>
      <c r="I13" s="69">
        <v>1783000</v>
      </c>
    </row>
    <row r="14" spans="1:9" s="62" customFormat="1" ht="15.75">
      <c r="A14" s="62" t="s">
        <v>66</v>
      </c>
      <c r="I14" s="69">
        <v>1047000</v>
      </c>
    </row>
    <row r="15" spans="1:9" s="62" customFormat="1" ht="15.75">
      <c r="A15" s="62" t="s">
        <v>67</v>
      </c>
      <c r="I15" s="69">
        <v>3070000</v>
      </c>
    </row>
    <row r="16" s="62" customFormat="1" ht="15.75"/>
    <row r="17" spans="1:9" s="62" customFormat="1" ht="15.75">
      <c r="A17" s="67" t="s">
        <v>68</v>
      </c>
      <c r="B17" s="68"/>
      <c r="C17" s="68"/>
      <c r="D17" s="68"/>
      <c r="E17" s="68"/>
      <c r="F17" s="68"/>
      <c r="G17" s="68"/>
      <c r="H17" s="68"/>
      <c r="I17" s="70">
        <v>43954300</v>
      </c>
    </row>
    <row r="18" spans="1:9" s="62" customFormat="1" ht="15.75">
      <c r="A18" s="62" t="s">
        <v>69</v>
      </c>
      <c r="I18" s="69">
        <v>41942000</v>
      </c>
    </row>
    <row r="19" spans="1:9" s="62" customFormat="1" ht="15.75">
      <c r="A19" s="62" t="s">
        <v>70</v>
      </c>
      <c r="I19" s="69"/>
    </row>
    <row r="20" spans="1:9" s="62" customFormat="1" ht="15.75">
      <c r="A20" s="62" t="s">
        <v>71</v>
      </c>
      <c r="I20" s="69">
        <v>27242100</v>
      </c>
    </row>
    <row r="21" spans="1:9" s="62" customFormat="1" ht="15.75">
      <c r="A21" s="66" t="s">
        <v>72</v>
      </c>
      <c r="I21" s="69">
        <v>2012300</v>
      </c>
    </row>
    <row r="22" spans="1:9" s="62" customFormat="1" ht="15.75">
      <c r="A22" s="62" t="s">
        <v>73</v>
      </c>
      <c r="I22" s="69">
        <v>2012300</v>
      </c>
    </row>
    <row r="23" s="62" customFormat="1" ht="15.75">
      <c r="I23" s="69"/>
    </row>
    <row r="24" spans="1:9" s="62" customFormat="1" ht="15.75">
      <c r="A24" s="66" t="s">
        <v>74</v>
      </c>
      <c r="I24" s="69"/>
    </row>
    <row r="25" spans="1:9" s="62" customFormat="1" ht="15.75">
      <c r="A25" s="62" t="s">
        <v>75</v>
      </c>
      <c r="I25" s="69">
        <v>1871</v>
      </c>
    </row>
    <row r="26" spans="1:9" s="62" customFormat="1" ht="15.75">
      <c r="A26" s="62" t="s">
        <v>76</v>
      </c>
      <c r="I26" s="69">
        <v>1871</v>
      </c>
    </row>
    <row r="27" s="62" customFormat="1" ht="15.75">
      <c r="I27" s="69"/>
    </row>
    <row r="28" spans="1:9" s="62" customFormat="1" ht="15.75">
      <c r="A28" s="67" t="s">
        <v>77</v>
      </c>
      <c r="B28" s="68"/>
      <c r="C28" s="68"/>
      <c r="D28" s="68"/>
      <c r="E28" s="68"/>
      <c r="F28" s="68"/>
      <c r="G28" s="68"/>
      <c r="H28" s="68"/>
      <c r="I28" s="105">
        <v>-8343700</v>
      </c>
    </row>
    <row r="29" s="62" customFormat="1" ht="15.75">
      <c r="I29" s="69"/>
    </row>
    <row r="30" spans="1:9" s="62" customFormat="1" ht="15.75">
      <c r="A30" s="66" t="s">
        <v>78</v>
      </c>
      <c r="I30" s="69">
        <v>16894700</v>
      </c>
    </row>
    <row r="31" spans="1:9" s="66" customFormat="1" ht="15.75">
      <c r="A31" s="66" t="s">
        <v>79</v>
      </c>
      <c r="I31" s="71"/>
    </row>
    <row r="32" spans="1:9" s="66" customFormat="1" ht="15.75">
      <c r="A32" s="67" t="s">
        <v>80</v>
      </c>
      <c r="B32" s="67"/>
      <c r="C32" s="67"/>
      <c r="D32" s="67"/>
      <c r="E32" s="67"/>
      <c r="F32" s="67"/>
      <c r="G32" s="67"/>
      <c r="H32" s="67"/>
      <c r="I32" s="72"/>
    </row>
    <row r="33" spans="1:9" s="62" customFormat="1" ht="15.75">
      <c r="A33" s="66" t="s">
        <v>81</v>
      </c>
      <c r="I33" s="69">
        <v>16894700</v>
      </c>
    </row>
    <row r="34" spans="1:9" s="62" customFormat="1" ht="15.75">
      <c r="A34" s="62" t="s">
        <v>82</v>
      </c>
      <c r="I34" s="69">
        <v>16894700</v>
      </c>
    </row>
    <row r="35" s="62" customFormat="1" ht="15.75">
      <c r="I35" s="69"/>
    </row>
    <row r="36" spans="1:9" s="62" customFormat="1" ht="15.75">
      <c r="A36" s="66" t="s">
        <v>83</v>
      </c>
      <c r="I36" s="69">
        <v>-25238400</v>
      </c>
    </row>
    <row r="37" spans="1:9" s="62" customFormat="1" ht="15.75">
      <c r="A37" s="67" t="s">
        <v>84</v>
      </c>
      <c r="B37" s="68"/>
      <c r="C37" s="68"/>
      <c r="D37" s="68"/>
      <c r="E37" s="68"/>
      <c r="F37" s="68"/>
      <c r="G37" s="68"/>
      <c r="H37" s="68"/>
      <c r="I37" s="70"/>
    </row>
    <row r="38" spans="1:9" s="62" customFormat="1" ht="15.75">
      <c r="A38" s="62" t="s">
        <v>85</v>
      </c>
      <c r="I38" s="69">
        <v>-2550000</v>
      </c>
    </row>
    <row r="39" spans="1:9" s="62" customFormat="1" ht="15.75">
      <c r="A39" s="62" t="s">
        <v>86</v>
      </c>
      <c r="I39" s="69">
        <v>-2550000</v>
      </c>
    </row>
    <row r="40" spans="1:9" s="62" customFormat="1" ht="15.75">
      <c r="A40" s="66" t="s">
        <v>87</v>
      </c>
      <c r="I40" s="106">
        <v>-22688400</v>
      </c>
    </row>
    <row r="41" spans="1:9" s="62" customFormat="1" ht="15.75">
      <c r="A41" s="66" t="s">
        <v>88</v>
      </c>
      <c r="I41" s="69"/>
    </row>
    <row r="42" spans="1:9" s="62" customFormat="1" ht="15.75">
      <c r="A42" s="62" t="s">
        <v>89</v>
      </c>
      <c r="I42" s="69">
        <v>36500000</v>
      </c>
    </row>
    <row r="43" spans="1:9" s="62" customFormat="1" ht="15.75">
      <c r="A43" s="62" t="s">
        <v>86</v>
      </c>
      <c r="I43" s="69">
        <v>-59188400</v>
      </c>
    </row>
    <row r="44" s="62" customFormat="1" ht="15.75">
      <c r="I44" s="69"/>
    </row>
    <row r="45" spans="1:9" s="62" customFormat="1" ht="15.75">
      <c r="A45" s="67" t="s">
        <v>90</v>
      </c>
      <c r="B45" s="68"/>
      <c r="C45" s="68"/>
      <c r="D45" s="68"/>
      <c r="E45" s="68"/>
      <c r="F45" s="68"/>
      <c r="G45" s="68"/>
      <c r="H45" s="68"/>
      <c r="I45" s="70">
        <v>-43298000</v>
      </c>
    </row>
    <row r="46" s="62" customFormat="1" ht="15.75">
      <c r="I46" s="69"/>
    </row>
    <row r="47" spans="1:9" s="62" customFormat="1" ht="15.75">
      <c r="A47" s="67" t="s">
        <v>91</v>
      </c>
      <c r="B47" s="68"/>
      <c r="C47" s="68"/>
      <c r="D47" s="68"/>
      <c r="E47" s="68"/>
      <c r="F47" s="68"/>
      <c r="G47" s="68"/>
      <c r="H47" s="68"/>
      <c r="I47" s="70">
        <v>43298000</v>
      </c>
    </row>
    <row r="48" s="62" customFormat="1" ht="15.75">
      <c r="I48" s="69"/>
    </row>
    <row r="49" s="62" customFormat="1" ht="15.75">
      <c r="I49" s="69"/>
    </row>
    <row r="50" s="62" customFormat="1" ht="15.75"/>
    <row r="51" s="62" customFormat="1" ht="15.75"/>
    <row r="52" s="62" customFormat="1" ht="15.75"/>
    <row r="53" s="62" customFormat="1" ht="15.75"/>
    <row r="54" s="62" customFormat="1" ht="15.75"/>
    <row r="55" s="62" customFormat="1" ht="15.75"/>
    <row r="56" s="62" customFormat="1" ht="15.75"/>
    <row r="57" s="62" customFormat="1" ht="15.75"/>
    <row r="58" s="62" customFormat="1" ht="15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</sheetData>
  <sheetProtection/>
  <mergeCells count="6">
    <mergeCell ref="A1:I1"/>
    <mergeCell ref="A2:I2"/>
    <mergeCell ref="A3:I3"/>
    <mergeCell ref="A7:I7"/>
    <mergeCell ref="H10:I10"/>
    <mergeCell ref="H11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user</cp:lastModifiedBy>
  <cp:lastPrinted>2014-02-13T08:18:11Z</cp:lastPrinted>
  <dcterms:created xsi:type="dcterms:W3CDTF">2014-01-08T09:52:12Z</dcterms:created>
  <dcterms:modified xsi:type="dcterms:W3CDTF">2014-11-19T14:28:06Z</dcterms:modified>
  <cp:category/>
  <cp:version/>
  <cp:contentType/>
  <cp:contentStatus/>
</cp:coreProperties>
</file>